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<sst xmlns="http://schemas.openxmlformats.org/spreadsheetml/2006/main" count="256" uniqueCount="104">
  <si>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</si>
  <si>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</si>
  <si>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</si>
  <si>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</si>
  <si>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</si>
  <si>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</si>
  <si>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</si>
  <si>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</si>
  <si>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</si>
  <si>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</si>
  <si>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</si>
  <si>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</si>
  <si>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</si>
  <si>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</si>
  <si>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</si>
  <si>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</si>
  <si>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</si>
  <si>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</si>
  <si>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</si>
  <si>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</si>
  <si>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</si>
  <si>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</si>
  <si>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</si>
  <si>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</si>
  <si>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</si>
  <si>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</si>
  <si>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</si>
  <si>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</si>
  <si>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</si>
  <si>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</si>
  <si>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</si>
  <si>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</si>
  <si>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</si>
  <si>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</si>
  <si>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</si>
  <si>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</si>
  <si>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</si>
  <si>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</si>
  <si>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</si>
  <si>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</si>
  <si>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</si>
  <si>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</si>
  <si>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</si>
  <si>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</si>
  <si>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</si>
  <si>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</si>
  <si>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</si>
  <si>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</si>
  <si>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</si>
  <si>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</si>
  <si>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</si>
  <si>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</si>
  <si>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</si>
  <si>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</si>
  <si>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</si>
  <si>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</si>
  <si>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</si>
  <si>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</si>
  <si>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</si>
  <si>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</si>
  <si>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</si>
  <si>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</si>
  <si>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</si>
  <si>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</si>
  <si>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</si>
  <si>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</si>
  <si>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</si>
  <si>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</si>
  <si>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</si>
  <si>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</si>
  <si>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</si>
  <si>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</si>
  <si>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</si>
  <si>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</si>
  <si>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</si>
  <si>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</si>
  <si>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</si>
  <si>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</si>
  <si>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</si>
  <si>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</si>
  <si>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</si>
  <si>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</si>
  <si>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</si>
  <si>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</si>
  <si>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</si>
  <si>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</si>
  <si>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</si>
  <si>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</si>
  <si>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</si>
  <si>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</si>
  <si>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</si>
  <si>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</si>
  <si>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</si>
  <si>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</si>
  <si>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</si>
  <si>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</si>
  <si>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</si>
  <si>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</si>
  <si>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</si>
  <si>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</si>
  <si>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08.06.2018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</si>
  <si>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</si>
  <si>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11.06.2018</t>
    </r>
    <r>
      <rPr>
        <sz val="10"/>
        <rFont val="Times New Roman"/>
        <family val="1"/>
      </rPr>
      <t xml:space="preserve"> (тис.грн.)</t>
    </r>
  </si>
  <si>
    <r>
      <t xml:space="preserve">станом на 118.06.2018р.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</si>
</sst>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7"/>
      <color indexed="8"/>
      <name val="Times New Roman"/>
      <family val="0"/>
    </font>
    <font>
      <sz val="2.75"/>
      <color indexed="8"/>
      <name val="Times New Roman"/>
      <family val="0"/>
    </font>
    <font>
      <sz val="5.1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7396"/>
        <c:crosses val="autoZero"/>
        <c:auto val="0"/>
        <c:lblOffset val="100"/>
        <c:tickLblSkip val="1"/>
        <c:noMultiLvlLbl val="0"/>
      </c:catAx>
      <c:valAx>
        <c:axId val="32973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925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 val="autoZero"/>
        <c:auto val="0"/>
        <c:lblOffset val="100"/>
        <c:tickLblSkip val="1"/>
        <c:noMultiLvlLbl val="0"/>
      </c:catAx>
      <c:valAx>
        <c:axId val="657624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765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 val="autoZero"/>
        <c:auto val="0"/>
        <c:lblOffset val="100"/>
        <c:tickLblSkip val="1"/>
        <c:noMultiLvlLbl val="0"/>
      </c:catAx>
      <c:valAx>
        <c:axId val="2516176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915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7298"/>
        <c:crosses val="autoZero"/>
        <c:auto val="0"/>
        <c:lblOffset val="100"/>
        <c:tickLblSkip val="1"/>
        <c:noMultiLvlLbl val="0"/>
      </c:catAx>
      <c:valAx>
        <c:axId val="248372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293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64092"/>
        <c:crosses val="autoZero"/>
        <c:auto val="0"/>
        <c:lblOffset val="100"/>
        <c:tickLblSkip val="1"/>
        <c:noMultiLvlLbl val="0"/>
      </c:catAx>
      <c:valAx>
        <c:axId val="6566409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090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4105917"/>
        <c:axId val="17191206"/>
      </c:lineChart>
      <c:catAx>
        <c:axId val="54105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91206"/>
        <c:crosses val="autoZero"/>
        <c:auto val="0"/>
        <c:lblOffset val="100"/>
        <c:tickLblSkip val="1"/>
        <c:noMultiLvlLbl val="0"/>
      </c:catAx>
      <c:valAx>
        <c:axId val="1719120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059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11.06.2018</a:t>
            </a:r>
          </a:p>
        </c:rich>
      </c:tx>
      <c:layout>
        <c:manualLayout>
          <c:xMode val="factor"/>
          <c:yMode val="factor"/>
          <c:x val="0.065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503127"/>
        <c:axId val="50310416"/>
      </c:bar3D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03127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140561"/>
        <c:axId val="48611866"/>
      </c:bar3D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708575,8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- 93362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- 80555,8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625368</v>
          </cell>
          <cell r="K6">
            <v>1637690.8799999983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463443.25</v>
          </cell>
          <cell r="G9">
            <v>407931.8</v>
          </cell>
        </row>
        <row r="19">
          <cell r="F19">
            <v>68623</v>
          </cell>
          <cell r="G19">
            <v>49874.2</v>
          </cell>
        </row>
        <row r="25">
          <cell r="F25">
            <v>12800.5</v>
          </cell>
          <cell r="G25">
            <v>13755.6</v>
          </cell>
        </row>
        <row r="35">
          <cell r="F35">
            <v>89615.48000000001</v>
          </cell>
          <cell r="G35">
            <v>86250.8</v>
          </cell>
        </row>
        <row r="47">
          <cell r="F47">
            <v>126256.76</v>
          </cell>
          <cell r="G47">
            <v>121781</v>
          </cell>
        </row>
        <row r="55">
          <cell r="F55">
            <v>4000.08</v>
          </cell>
          <cell r="G55">
            <v>4798.61</v>
          </cell>
        </row>
        <row r="65">
          <cell r="F65">
            <v>3000</v>
          </cell>
          <cell r="G65">
            <v>3451.38</v>
          </cell>
        </row>
        <row r="80">
          <cell r="F80">
            <v>789131.52</v>
          </cell>
          <cell r="G80">
            <v>708575.75</v>
          </cell>
        </row>
        <row r="89">
          <cell r="F89">
            <v>1500.03</v>
          </cell>
          <cell r="G89">
            <v>1597</v>
          </cell>
        </row>
        <row r="90">
          <cell r="F90">
            <v>5015</v>
          </cell>
          <cell r="G90">
            <v>1626.2</v>
          </cell>
        </row>
        <row r="91">
          <cell r="F91">
            <v>12000</v>
          </cell>
          <cell r="G91">
            <v>1969</v>
          </cell>
        </row>
        <row r="92">
          <cell r="F92">
            <v>12</v>
          </cell>
          <cell r="G9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39" sqref="W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12.000000000000227</v>
      </c>
      <c r="N4" s="65">
        <v>3929.8</v>
      </c>
      <c r="O4" s="65">
        <v>4000</v>
      </c>
      <c r="P4" s="3">
        <f aca="true" t="shared" si="2" ref="P4:P23">N4/O4</f>
        <v>0.98245</v>
      </c>
      <c r="Q4" s="2">
        <f>AVERAGE(N4:N23)</f>
        <v>5872.400000000001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15.200000000000045</v>
      </c>
      <c r="N5" s="65">
        <v>3302.3</v>
      </c>
      <c r="O5" s="65">
        <v>3500</v>
      </c>
      <c r="P5" s="3">
        <f t="shared" si="2"/>
        <v>0.9435142857142857</v>
      </c>
      <c r="Q5" s="2">
        <v>5872.4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v>3535.2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187.69999999999987</v>
      </c>
      <c r="N6" s="65">
        <v>4842.4</v>
      </c>
      <c r="O6" s="65">
        <v>5000</v>
      </c>
      <c r="P6" s="3">
        <f t="shared" si="2"/>
        <v>0.9684799999999999</v>
      </c>
      <c r="Q6" s="2">
        <v>5872.4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351.12</v>
      </c>
      <c r="I7" s="78">
        <v>8.1</v>
      </c>
      <c r="J7" s="78">
        <v>34.2</v>
      </c>
      <c r="K7" s="78">
        <v>0</v>
      </c>
      <c r="L7" s="78">
        <v>0</v>
      </c>
      <c r="M7" s="65">
        <f t="shared" si="1"/>
        <v>76.88000000000018</v>
      </c>
      <c r="N7" s="65">
        <v>6296.3</v>
      </c>
      <c r="O7" s="65">
        <v>8000</v>
      </c>
      <c r="P7" s="3">
        <f t="shared" si="2"/>
        <v>0.7870375000000001</v>
      </c>
      <c r="Q7" s="2">
        <v>5872.4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5872.4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86.1</v>
      </c>
      <c r="J9" s="78">
        <v>62.8</v>
      </c>
      <c r="K9" s="78">
        <v>0</v>
      </c>
      <c r="L9" s="78">
        <v>0</v>
      </c>
      <c r="M9" s="65">
        <f t="shared" si="1"/>
        <v>10.499999999999986</v>
      </c>
      <c r="N9" s="65">
        <v>2877.6</v>
      </c>
      <c r="O9" s="65">
        <v>3500</v>
      </c>
      <c r="P9" s="3">
        <f t="shared" si="2"/>
        <v>0.8221714285714286</v>
      </c>
      <c r="Q9" s="2">
        <v>5872.4</v>
      </c>
      <c r="R9" s="115">
        <v>0</v>
      </c>
      <c r="S9" s="72">
        <v>0</v>
      </c>
      <c r="T9" s="65">
        <v>153.5</v>
      </c>
      <c r="U9" s="159"/>
      <c r="V9" s="159"/>
      <c r="W9" s="114">
        <f t="shared" si="3"/>
        <v>153.5</v>
      </c>
    </row>
    <row r="10" spans="1:23" ht="12.75">
      <c r="A10" s="10">
        <v>43262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5872.4</v>
      </c>
      <c r="R10" s="71"/>
      <c r="S10" s="72"/>
      <c r="T10" s="70"/>
      <c r="U10" s="134"/>
      <c r="V10" s="135"/>
      <c r="W10" s="68">
        <f>R10+S10+U10+T10+V10</f>
        <v>0</v>
      </c>
    </row>
    <row r="11" spans="1:23" ht="12.75">
      <c r="A11" s="10">
        <v>43263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5872.4</v>
      </c>
      <c r="R11" s="69"/>
      <c r="S11" s="65"/>
      <c r="T11" s="70"/>
      <c r="U11" s="134"/>
      <c r="V11" s="135"/>
      <c r="W11" s="68">
        <f t="shared" si="3"/>
        <v>0</v>
      </c>
    </row>
    <row r="12" spans="1:23" ht="12.75">
      <c r="A12" s="10">
        <v>43264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5872.4</v>
      </c>
      <c r="R12" s="69"/>
      <c r="S12" s="65"/>
      <c r="T12" s="70"/>
      <c r="U12" s="134"/>
      <c r="V12" s="135"/>
      <c r="W12" s="68">
        <f t="shared" si="3"/>
        <v>0</v>
      </c>
    </row>
    <row r="13" spans="1:23" ht="12.75">
      <c r="A13" s="10">
        <v>43265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7500</v>
      </c>
      <c r="P13" s="3">
        <f t="shared" si="2"/>
        <v>0</v>
      </c>
      <c r="Q13" s="2">
        <v>5872.4</v>
      </c>
      <c r="R13" s="69"/>
      <c r="S13" s="65"/>
      <c r="T13" s="70"/>
      <c r="U13" s="134"/>
      <c r="V13" s="135"/>
      <c r="W13" s="68">
        <f t="shared" si="3"/>
        <v>0</v>
      </c>
    </row>
    <row r="14" spans="1:23" ht="12.75">
      <c r="A14" s="10">
        <v>43266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12000</v>
      </c>
      <c r="P14" s="3">
        <f t="shared" si="2"/>
        <v>0</v>
      </c>
      <c r="Q14" s="2">
        <v>5872.4</v>
      </c>
      <c r="R14" s="69"/>
      <c r="S14" s="65"/>
      <c r="T14" s="74"/>
      <c r="U14" s="134"/>
      <c r="V14" s="135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5872.4</v>
      </c>
      <c r="R15" s="69"/>
      <c r="S15" s="65"/>
      <c r="T15" s="74"/>
      <c r="U15" s="134"/>
      <c r="V15" s="135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5872.4</v>
      </c>
      <c r="R16" s="69"/>
      <c r="S16" s="65"/>
      <c r="T16" s="74"/>
      <c r="U16" s="134"/>
      <c r="V16" s="135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5872.4</v>
      </c>
      <c r="R17" s="69"/>
      <c r="S17" s="65"/>
      <c r="T17" s="74"/>
      <c r="U17" s="134"/>
      <c r="V17" s="135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5872.4</v>
      </c>
      <c r="R18" s="69"/>
      <c r="S18" s="65"/>
      <c r="T18" s="70"/>
      <c r="U18" s="134"/>
      <c r="V18" s="135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5872.4</v>
      </c>
      <c r="R19" s="69"/>
      <c r="S19" s="65"/>
      <c r="T19" s="70"/>
      <c r="U19" s="134"/>
      <c r="V19" s="135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5872.4</v>
      </c>
      <c r="R20" s="69"/>
      <c r="S20" s="65"/>
      <c r="T20" s="70"/>
      <c r="U20" s="134"/>
      <c r="V20" s="135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5872.4</v>
      </c>
      <c r="R21" s="102"/>
      <c r="S21" s="103"/>
      <c r="T21" s="104"/>
      <c r="U21" s="134"/>
      <c r="V21" s="135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5872.4</v>
      </c>
      <c r="R22" s="102"/>
      <c r="S22" s="103"/>
      <c r="T22" s="104"/>
      <c r="U22" s="134"/>
      <c r="V22" s="135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5872.4</v>
      </c>
      <c r="R23" s="98"/>
      <c r="S23" s="99"/>
      <c r="T23" s="100"/>
      <c r="U23" s="146"/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26936.5</v>
      </c>
      <c r="C24" s="85">
        <f t="shared" si="4"/>
        <v>1438.3999999999999</v>
      </c>
      <c r="D24" s="107">
        <f t="shared" si="4"/>
        <v>82.60000000000001</v>
      </c>
      <c r="E24" s="107">
        <f t="shared" si="4"/>
        <v>1355.8</v>
      </c>
      <c r="F24" s="85">
        <f t="shared" si="4"/>
        <v>372.09999999999997</v>
      </c>
      <c r="G24" s="85">
        <f t="shared" si="4"/>
        <v>979.8</v>
      </c>
      <c r="H24" s="85">
        <f t="shared" si="4"/>
        <v>2201.72</v>
      </c>
      <c r="I24" s="85">
        <f t="shared" si="4"/>
        <v>666.7</v>
      </c>
      <c r="J24" s="85">
        <f t="shared" si="4"/>
        <v>237.09999999999997</v>
      </c>
      <c r="K24" s="85">
        <f t="shared" si="4"/>
        <v>612</v>
      </c>
      <c r="L24" s="85">
        <f t="shared" si="4"/>
        <v>1432.2</v>
      </c>
      <c r="M24" s="84">
        <f t="shared" si="4"/>
        <v>357.8800000000011</v>
      </c>
      <c r="N24" s="84">
        <f t="shared" si="4"/>
        <v>35234.4</v>
      </c>
      <c r="O24" s="84">
        <f t="shared" si="4"/>
        <v>140100</v>
      </c>
      <c r="P24" s="86">
        <f>N24/O24</f>
        <v>0.2514946466809422</v>
      </c>
      <c r="Q24" s="2"/>
      <c r="R24" s="75">
        <f>SUM(R4:R23)</f>
        <v>0</v>
      </c>
      <c r="S24" s="75">
        <f>SUM(S4:S23)</f>
        <v>0</v>
      </c>
      <c r="T24" s="75">
        <f>SUM(T4:T23)</f>
        <v>163.5</v>
      </c>
      <c r="U24" s="148">
        <f>SUM(U4:U23)</f>
        <v>1</v>
      </c>
      <c r="V24" s="149"/>
      <c r="W24" s="111">
        <f>R24+S24+U24+T24+V24</f>
        <v>164.5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43262</v>
      </c>
      <c r="S29" s="152">
        <f>'[2]залишки'!$G$6/1000</f>
        <v>625.368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43262</v>
      </c>
      <c r="S39" s="140">
        <f>'[2]залишки'!$K$6/1000</f>
        <v>1637.6908799999983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P36" sqref="P3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101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102</v>
      </c>
      <c r="P27" s="161"/>
    </row>
    <row r="28" spans="1:16" ht="30.75" customHeight="1">
      <c r="A28" s="174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червень!S39</f>
        <v>1637.6908799999983</v>
      </c>
      <c r="B29" s="45">
        <f>'[3]червень'!$F$90</f>
        <v>5015</v>
      </c>
      <c r="C29" s="45">
        <f>'[3]червень'!$G$90</f>
        <v>1626.2</v>
      </c>
      <c r="D29" s="45">
        <f>'[3]червень'!$F$89</f>
        <v>1500.03</v>
      </c>
      <c r="E29" s="45">
        <f>'[3]червень'!$G$89</f>
        <v>1597</v>
      </c>
      <c r="F29" s="45">
        <f>'[3]червень'!$F$91</f>
        <v>12000</v>
      </c>
      <c r="G29" s="45">
        <f>'[3]червень'!$G$91</f>
        <v>1969</v>
      </c>
      <c r="H29" s="45">
        <f>'[3]червень'!$F$92</f>
        <v>12</v>
      </c>
      <c r="I29" s="45">
        <f>'[3]червень'!$G$92</f>
        <v>6</v>
      </c>
      <c r="J29" s="45"/>
      <c r="K29" s="45"/>
      <c r="L29" s="59">
        <f>H29+F29+D29+J29+B29</f>
        <v>18527.03</v>
      </c>
      <c r="M29" s="46">
        <f>C29+E29+G29+I29</f>
        <v>5198.2</v>
      </c>
      <c r="N29" s="47">
        <f>M29-L29</f>
        <v>-13328.829999999998</v>
      </c>
      <c r="O29" s="164">
        <f>червень!S29</f>
        <v>625.368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'[3]червень'!$F$9</f>
        <v>463443.25</v>
      </c>
      <c r="C48" s="28">
        <f>'[3]червень'!$G$9</f>
        <v>407931.8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'[3]червень'!$F$35</f>
        <v>89615.48000000001</v>
      </c>
      <c r="C49" s="28">
        <f>'[3]червень'!$G$35</f>
        <v>86250.8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'[3]червень'!$F$47</f>
        <v>126256.76</v>
      </c>
      <c r="C50" s="28">
        <f>'[3]червень'!$G$47</f>
        <v>121781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'[3]червень'!$F$25</f>
        <v>12800.5</v>
      </c>
      <c r="C51" s="28">
        <f>'[3]червень'!$G$25</f>
        <v>13755.6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'[3]червень'!$F$19</f>
        <v>68623</v>
      </c>
      <c r="C52" s="28">
        <f>'[3]червень'!$G$19</f>
        <v>49874.2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'[3]червень'!$F$65</f>
        <v>3000</v>
      </c>
      <c r="C53" s="28">
        <f>'[3]червень'!$G$65</f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'[3]червень'!$F$55</f>
        <v>4000.08</v>
      </c>
      <c r="C54" s="28">
        <f>'[3]червень'!$G$55</f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'[3]червень'!$F$80</f>
        <v>789131.52</v>
      </c>
      <c r="C56" s="9">
        <f>'[3]червень'!$G$80</f>
        <v>708575.75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1969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2018-03-05T09:45:49Z</cp:lastPrinted>
  <dcterms:created xsi:type="dcterms:W3CDTF">2006-11-30T08:16:02Z</dcterms:created>
  <dcterms:modified xsi:type="dcterms:W3CDTF">2018-06-11T07:39:44Z</dcterms:modified>
  <cp:category/>
  <cp:version/>
  <cp:contentType/>
  <cp:contentStatus/>
</cp:coreProperties>
</file>